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ch\Documents\Kostomloty\Przetarg_smieci_2019\Przetarg nr 2\"/>
    </mc:Choice>
  </mc:AlternateContent>
  <xr:revisionPtr revIDLastSave="0" documentId="8_{16A47E63-A7CD-47FB-A01C-7AE283360640}" xr6:coauthVersionLast="45" xr6:coauthVersionMax="45" xr10:uidLastSave="{00000000-0000-0000-0000-000000000000}"/>
  <workbookProtection workbookAlgorithmName="SHA-512" workbookHashValue="mtBfeo+1G0I7RxSpM0M6hetLSHVoe0jL1CnjNbnSkn1DngFQj+5mUyA/3V5Y6e/OSGlZyV7x7PlQeh/xwBGmWQ==" workbookSaltValue="Ahh5EMjFLyVfpYRWHVNDFw==" workbookSpinCount="100000" lockStructure="1"/>
  <bookViews>
    <workbookView xWindow="-120" yWindow="-120" windowWidth="29040" windowHeight="15840" xr2:uid="{069DFB64-04E1-4783-96C7-DDE251BB496B}"/>
  </bookViews>
  <sheets>
    <sheet name="Arkusz1" sheetId="1" r:id="rId1"/>
  </sheets>
  <definedNames>
    <definedName name="OLE_LINK1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1" l="1"/>
  <c r="D19" i="1" l="1"/>
  <c r="D17" i="1"/>
  <c r="D15" i="1"/>
  <c r="D13" i="1"/>
  <c r="D11" i="1"/>
  <c r="D9" i="1"/>
  <c r="D7" i="1"/>
  <c r="D18" i="1"/>
  <c r="D16" i="1"/>
  <c r="D14" i="1"/>
  <c r="D12" i="1"/>
  <c r="D10" i="1"/>
  <c r="D8" i="1"/>
  <c r="D6" i="1"/>
  <c r="F6" i="1" l="1"/>
  <c r="D20" i="1"/>
  <c r="G19" i="1" l="1"/>
  <c r="H19" i="1" s="1"/>
  <c r="I19" i="1" s="1"/>
  <c r="G16" i="1"/>
  <c r="H16" i="1" s="1"/>
  <c r="I16" i="1" s="1"/>
  <c r="G7" i="1"/>
  <c r="H7" i="1" s="1"/>
  <c r="I7" i="1" s="1"/>
  <c r="G15" i="1"/>
  <c r="H15" i="1" s="1"/>
  <c r="I15" i="1" s="1"/>
  <c r="G8" i="1"/>
  <c r="H8" i="1" s="1"/>
  <c r="I8" i="1" s="1"/>
  <c r="G11" i="1"/>
  <c r="H11" i="1" s="1"/>
  <c r="I11" i="1" s="1"/>
  <c r="G13" i="1"/>
  <c r="H13" i="1" s="1"/>
  <c r="I13" i="1" s="1"/>
  <c r="G18" i="1"/>
  <c r="H18" i="1" s="1"/>
  <c r="I18" i="1" s="1"/>
  <c r="G9" i="1"/>
  <c r="H9" i="1" s="1"/>
  <c r="I9" i="1" s="1"/>
  <c r="G6" i="1"/>
  <c r="H6" i="1" s="1"/>
  <c r="I6" i="1" s="1"/>
  <c r="G10" i="1"/>
  <c r="H10" i="1" s="1"/>
  <c r="I10" i="1" s="1"/>
  <c r="G12" i="1"/>
  <c r="H12" i="1" s="1"/>
  <c r="I12" i="1" s="1"/>
  <c r="G14" i="1"/>
  <c r="H14" i="1" s="1"/>
  <c r="I14" i="1" s="1"/>
  <c r="G17" i="1"/>
  <c r="H17" i="1" s="1"/>
  <c r="I17" i="1" s="1"/>
  <c r="I20" i="1" l="1"/>
</calcChain>
</file>

<file path=xl/sharedStrings.xml><?xml version="1.0" encoding="utf-8"?>
<sst xmlns="http://schemas.openxmlformats.org/spreadsheetml/2006/main" count="34" uniqueCount="34">
  <si>
    <t>lp</t>
  </si>
  <si>
    <t>% udział w masie odpadów ogółem</t>
  </si>
  <si>
    <t>Cena oferty</t>
  </si>
  <si>
    <t>A</t>
  </si>
  <si>
    <t>B</t>
  </si>
  <si>
    <t>C</t>
  </si>
  <si>
    <t xml:space="preserve">E  = A x D </t>
  </si>
  <si>
    <t>F = E x 8%</t>
  </si>
  <si>
    <t>G = E + F</t>
  </si>
  <si>
    <t>Obliczenie ceny oferty oraz średniej ważonej</t>
  </si>
  <si>
    <t>Stawka VAT</t>
  </si>
  <si>
    <r>
      <t>D = (</t>
    </r>
    <r>
      <rPr>
        <sz val="9"/>
        <color theme="1"/>
        <rFont val="Symbol"/>
        <family val="1"/>
        <charset val="2"/>
      </rPr>
      <t>S(</t>
    </r>
    <r>
      <rPr>
        <sz val="9"/>
        <color theme="1"/>
        <rFont val="Calibri"/>
        <family val="2"/>
        <charset val="238"/>
      </rPr>
      <t>BixCi) / (</t>
    </r>
    <r>
      <rPr>
        <sz val="9"/>
        <color theme="1"/>
        <rFont val="Symbol"/>
        <family val="1"/>
        <charset val="2"/>
      </rPr>
      <t>S</t>
    </r>
    <r>
      <rPr>
        <sz val="9"/>
        <color theme="1"/>
        <rFont val="Calibri"/>
        <family val="2"/>
        <charset val="238"/>
        <scheme val="minor"/>
      </rPr>
      <t>Bi)</t>
    </r>
  </si>
  <si>
    <t>Bioodpady stanowiące odpady komunalne - worek</t>
  </si>
  <si>
    <t>Metale i  tworzywa sztuczne w tym odpady opakowaniowe wielomateriałowe - pojemnik</t>
  </si>
  <si>
    <t>Niesegregowane (zmieszane) odpady komunalne - pojemnik</t>
  </si>
  <si>
    <t>Szkło w tym odpady opakowaniowe  ze szkła - ogólnodostępne</t>
  </si>
  <si>
    <t>Papier i tektura - ogólnodostępne</t>
  </si>
  <si>
    <t>Odpady budowlane i rozbiórkowe - PSZOK</t>
  </si>
  <si>
    <t>Odpady niebezpieczne  - PSZOK</t>
  </si>
  <si>
    <t>Przeterminowane leki i chemikalia - PSZOK</t>
  </si>
  <si>
    <t>Odpady niekwalifikujące się do odpadów medycznych powstałych w gospodarstwie domowym w wyniku przyjmowania produktów leczniczych w formie iniekcji  (igły, strzykawki)  - PSZOK</t>
  </si>
  <si>
    <t>Zużyte baterie i akumulatory - PSZOK</t>
  </si>
  <si>
    <t>Tekstylia i odzież - PSZOK</t>
  </si>
  <si>
    <t>masa odpadów dla całego okresu umowy 
[Mg]</t>
  </si>
  <si>
    <t>stawka jednostkowa netto
(bez podatku VAT)
[zł/Mg]</t>
  </si>
  <si>
    <t>średnia ważona stawek jednostkowych netto
(bez podatku VAT)
[zł/Mg]</t>
  </si>
  <si>
    <t>cena
[zł]</t>
  </si>
  <si>
    <t>wartość
[zł]</t>
  </si>
  <si>
    <t>VAT 8%
[zł]</t>
  </si>
  <si>
    <t>Kategoria odpadów</t>
  </si>
  <si>
    <t>RAZEM:</t>
  </si>
  <si>
    <t>Zużyty sprzęt elektryczny i elektroniczny  - PSZOK + zbiórka min. 2 razy w roku (kryterium oceny ofert)</t>
  </si>
  <si>
    <t>Meble i inne odpady wielkogabarytowe - PSZOK + zbiórka min. 2 razy w roku (kryterium oceny ofert)</t>
  </si>
  <si>
    <t>Zużyte opony - PSZOK  + zbiórka min. 2 razy w roku (kryterium oceny ofert)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</si>
</sst>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000%"/>
  </numFmts>
  <fonts count="14" x14ac:knownFonts="1"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theme="1"/>
      <name val="Symbol"/>
      <family val="1"/>
      <charset val="2"/>
    </font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3">
    <xf numFmtId="0" fontId="0" fillId="0" borderId="0" xfId="0"/>
    <xf numFmtId="0" fontId="1" fillId="3" borderId="4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vertical="center"/>
    </xf>
    <xf numFmtId="4" fontId="1" fillId="3" borderId="4" xfId="0" applyNumberFormat="1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164" fontId="5" fillId="3" borderId="4" xfId="0" applyNumberFormat="1" applyFont="1" applyFill="1" applyBorder="1" applyAlignment="1">
      <alignment vertical="center"/>
    </xf>
    <xf numFmtId="164" fontId="8" fillId="3" borderId="4" xfId="0" applyNumberFormat="1" applyFont="1" applyFill="1" applyBorder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/>
    <xf numFmtId="0" fontId="0" fillId="0" borderId="11" xfId="0" applyBorder="1"/>
    <xf numFmtId="10" fontId="0" fillId="0" borderId="11" xfId="0" applyNumberFormat="1" applyBorder="1"/>
    <xf numFmtId="0" fontId="2" fillId="3" borderId="9" xfId="0" applyFont="1" applyFill="1" applyBorder="1" applyAlignment="1">
      <alignment horizontal="right" vertical="center"/>
    </xf>
    <xf numFmtId="4" fontId="2" fillId="3" borderId="6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/>
    <xf numFmtId="9" fontId="1" fillId="3" borderId="4" xfId="1" applyFont="1" applyFill="1" applyBorder="1" applyAlignment="1">
      <alignment vertical="center"/>
    </xf>
    <xf numFmtId="165" fontId="4" fillId="3" borderId="4" xfId="1" applyNumberFormat="1" applyFont="1" applyFill="1" applyBorder="1" applyAlignment="1">
      <alignment vertical="center"/>
    </xf>
    <xf numFmtId="4" fontId="4" fillId="4" borderId="4" xfId="0" applyNumberFormat="1" applyFont="1" applyFill="1" applyBorder="1" applyAlignment="1" applyProtection="1">
      <alignment vertical="center"/>
      <protection locked="0"/>
    </xf>
    <xf numFmtId="0" fontId="5" fillId="3" borderId="4" xfId="0" applyFont="1" applyFill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13" fillId="0" borderId="12" xfId="0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3" borderId="10" xfId="0" applyNumberFormat="1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8C3FB-AC11-45C7-BFAB-ABAC267E853C}">
  <dimension ref="A1:I43"/>
  <sheetViews>
    <sheetView tabSelected="1" zoomScale="80" zoomScaleNormal="80" zoomScaleSheetLayoutView="100" workbookViewId="0">
      <selection activeCell="F6" sqref="F6:F19"/>
    </sheetView>
  </sheetViews>
  <sheetFormatPr defaultRowHeight="15" x14ac:dyDescent="0.25"/>
  <cols>
    <col min="1" max="1" width="3.85546875" customWidth="1"/>
    <col min="2" max="2" width="42.28515625" bestFit="1" customWidth="1"/>
    <col min="3" max="3" width="11.85546875" customWidth="1"/>
    <col min="4" max="4" width="10" customWidth="1"/>
    <col min="5" max="5" width="14" customWidth="1"/>
    <col min="6" max="6" width="14.5703125" customWidth="1"/>
    <col min="7" max="7" width="11.42578125" bestFit="1" customWidth="1"/>
    <col min="8" max="8" width="10.5703125" bestFit="1" customWidth="1"/>
    <col min="9" max="9" width="23.42578125" customWidth="1"/>
  </cols>
  <sheetData>
    <row r="1" spans="1:9" ht="16.5" thickBot="1" x14ac:dyDescent="0.3">
      <c r="A1" s="30" t="s">
        <v>9</v>
      </c>
      <c r="B1" s="30"/>
      <c r="C1" s="30"/>
      <c r="D1" s="30"/>
      <c r="E1" s="30"/>
      <c r="F1" s="30"/>
      <c r="G1" s="30"/>
      <c r="H1" s="30"/>
      <c r="I1" s="30"/>
    </row>
    <row r="2" spans="1:9" ht="35.25" customHeight="1" thickBot="1" x14ac:dyDescent="0.3">
      <c r="A2" s="39" t="s">
        <v>0</v>
      </c>
      <c r="B2" s="41" t="s">
        <v>29</v>
      </c>
      <c r="C2" s="34" t="s">
        <v>23</v>
      </c>
      <c r="D2" s="34" t="s">
        <v>1</v>
      </c>
      <c r="E2" s="34" t="s">
        <v>24</v>
      </c>
      <c r="F2" s="34" t="s">
        <v>25</v>
      </c>
      <c r="G2" s="36" t="s">
        <v>2</v>
      </c>
      <c r="H2" s="37"/>
      <c r="I2" s="38"/>
    </row>
    <row r="3" spans="1:9" ht="45.75" customHeight="1" thickBot="1" x14ac:dyDescent="0.3">
      <c r="A3" s="40"/>
      <c r="B3" s="42"/>
      <c r="C3" s="35"/>
      <c r="D3" s="35"/>
      <c r="E3" s="35"/>
      <c r="F3" s="35"/>
      <c r="G3" s="20" t="s">
        <v>27</v>
      </c>
      <c r="H3" s="20" t="s">
        <v>28</v>
      </c>
      <c r="I3" s="20" t="s">
        <v>26</v>
      </c>
    </row>
    <row r="4" spans="1:9" s="23" customFormat="1" ht="12" thickBot="1" x14ac:dyDescent="0.25">
      <c r="A4" s="21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  <c r="G4" s="22">
        <v>7</v>
      </c>
      <c r="H4" s="22">
        <v>8</v>
      </c>
      <c r="I4" s="22">
        <v>9</v>
      </c>
    </row>
    <row r="5" spans="1:9" ht="18" customHeight="1" thickBot="1" x14ac:dyDescent="0.3">
      <c r="A5" s="8"/>
      <c r="B5" s="1"/>
      <c r="C5" s="3" t="s">
        <v>3</v>
      </c>
      <c r="D5" s="3" t="s">
        <v>4</v>
      </c>
      <c r="E5" s="3" t="s">
        <v>5</v>
      </c>
      <c r="F5" s="4" t="s">
        <v>11</v>
      </c>
      <c r="G5" s="3" t="s">
        <v>6</v>
      </c>
      <c r="H5" s="3" t="s">
        <v>7</v>
      </c>
      <c r="I5" s="3" t="s">
        <v>8</v>
      </c>
    </row>
    <row r="6" spans="1:9" ht="24.75" thickBot="1" x14ac:dyDescent="0.3">
      <c r="A6" s="8">
        <v>1</v>
      </c>
      <c r="B6" s="10" t="s">
        <v>14</v>
      </c>
      <c r="C6" s="28">
        <v>1540</v>
      </c>
      <c r="D6" s="25">
        <f>C6/$C$20</f>
        <v>0.61592608886933564</v>
      </c>
      <c r="E6" s="26"/>
      <c r="F6" s="31">
        <f>SUMPRODUCT(D6:D19,E6:E19)</f>
        <v>0</v>
      </c>
      <c r="G6" s="6">
        <f t="shared" ref="G6:G19" si="0">C6*$F$6</f>
        <v>0</v>
      </c>
      <c r="H6" s="5">
        <f t="shared" ref="H6:H17" si="1">G6*$C$21</f>
        <v>0</v>
      </c>
      <c r="I6" s="11">
        <f>G6+H6</f>
        <v>0</v>
      </c>
    </row>
    <row r="7" spans="1:9" ht="24.75" thickBot="1" x14ac:dyDescent="0.3">
      <c r="A7" s="8">
        <v>2</v>
      </c>
      <c r="B7" s="10" t="s">
        <v>13</v>
      </c>
      <c r="C7" s="29">
        <v>360</v>
      </c>
      <c r="D7" s="25">
        <f t="shared" ref="D7:D19" si="2">C7/$C$20</f>
        <v>0.14398272207335119</v>
      </c>
      <c r="E7" s="26"/>
      <c r="F7" s="32"/>
      <c r="G7" s="6">
        <f t="shared" si="0"/>
        <v>0</v>
      </c>
      <c r="H7" s="5">
        <f t="shared" si="1"/>
        <v>0</v>
      </c>
      <c r="I7" s="11">
        <f t="shared" ref="I7:I19" si="3">G7+H7</f>
        <v>0</v>
      </c>
    </row>
    <row r="8" spans="1:9" ht="15.75" thickBot="1" x14ac:dyDescent="0.3">
      <c r="A8" s="8">
        <v>3</v>
      </c>
      <c r="B8" s="10" t="s">
        <v>16</v>
      </c>
      <c r="C8" s="29">
        <v>44</v>
      </c>
      <c r="D8" s="25">
        <f t="shared" si="2"/>
        <v>1.7597888253409591E-2</v>
      </c>
      <c r="E8" s="26"/>
      <c r="F8" s="32"/>
      <c r="G8" s="6">
        <f t="shared" si="0"/>
        <v>0</v>
      </c>
      <c r="H8" s="5">
        <f t="shared" si="1"/>
        <v>0</v>
      </c>
      <c r="I8" s="11">
        <f t="shared" si="3"/>
        <v>0</v>
      </c>
    </row>
    <row r="9" spans="1:9" ht="24.75" thickBot="1" x14ac:dyDescent="0.3">
      <c r="A9" s="8">
        <v>4</v>
      </c>
      <c r="B9" s="10" t="s">
        <v>15</v>
      </c>
      <c r="C9" s="29">
        <v>200</v>
      </c>
      <c r="D9" s="25">
        <f t="shared" si="2"/>
        <v>7.9990401151861776E-2</v>
      </c>
      <c r="E9" s="26"/>
      <c r="F9" s="32"/>
      <c r="G9" s="6">
        <f t="shared" si="0"/>
        <v>0</v>
      </c>
      <c r="H9" s="5">
        <f t="shared" si="1"/>
        <v>0</v>
      </c>
      <c r="I9" s="11">
        <f t="shared" si="3"/>
        <v>0</v>
      </c>
    </row>
    <row r="10" spans="1:9" ht="29.25" customHeight="1" thickBot="1" x14ac:dyDescent="0.3">
      <c r="A10" s="8">
        <v>5</v>
      </c>
      <c r="B10" s="10" t="s">
        <v>12</v>
      </c>
      <c r="C10" s="29">
        <v>60</v>
      </c>
      <c r="D10" s="25">
        <f t="shared" si="2"/>
        <v>2.399712034555853E-2</v>
      </c>
      <c r="E10" s="26"/>
      <c r="F10" s="32"/>
      <c r="G10" s="6">
        <f t="shared" si="0"/>
        <v>0</v>
      </c>
      <c r="H10" s="5">
        <f t="shared" si="1"/>
        <v>0</v>
      </c>
      <c r="I10" s="11">
        <f t="shared" si="3"/>
        <v>0</v>
      </c>
    </row>
    <row r="11" spans="1:9" ht="24.75" thickBot="1" x14ac:dyDescent="0.3">
      <c r="A11" s="8">
        <v>6</v>
      </c>
      <c r="B11" s="10" t="s">
        <v>32</v>
      </c>
      <c r="C11" s="29">
        <v>150</v>
      </c>
      <c r="D11" s="25">
        <f t="shared" si="2"/>
        <v>5.9992800863896328E-2</v>
      </c>
      <c r="E11" s="26"/>
      <c r="F11" s="32"/>
      <c r="G11" s="6">
        <f t="shared" si="0"/>
        <v>0</v>
      </c>
      <c r="H11" s="5">
        <f t="shared" si="1"/>
        <v>0</v>
      </c>
      <c r="I11" s="11">
        <f t="shared" si="3"/>
        <v>0</v>
      </c>
    </row>
    <row r="12" spans="1:9" ht="24.75" thickBot="1" x14ac:dyDescent="0.3">
      <c r="A12" s="8">
        <v>7</v>
      </c>
      <c r="B12" s="27" t="s">
        <v>33</v>
      </c>
      <c r="C12" s="29">
        <v>30</v>
      </c>
      <c r="D12" s="25">
        <f t="shared" si="2"/>
        <v>1.1998560172779265E-2</v>
      </c>
      <c r="E12" s="26"/>
      <c r="F12" s="32"/>
      <c r="G12" s="6">
        <f t="shared" si="0"/>
        <v>0</v>
      </c>
      <c r="H12" s="5">
        <f t="shared" si="1"/>
        <v>0</v>
      </c>
      <c r="I12" s="11">
        <f t="shared" si="3"/>
        <v>0</v>
      </c>
    </row>
    <row r="13" spans="1:9" ht="15.75" thickBot="1" x14ac:dyDescent="0.3">
      <c r="A13" s="8">
        <v>8</v>
      </c>
      <c r="B13" s="10" t="s">
        <v>17</v>
      </c>
      <c r="C13" s="29">
        <v>114</v>
      </c>
      <c r="D13" s="25">
        <f t="shared" si="2"/>
        <v>4.559452865656121E-2</v>
      </c>
      <c r="E13" s="26"/>
      <c r="F13" s="32"/>
      <c r="G13" s="6">
        <f t="shared" si="0"/>
        <v>0</v>
      </c>
      <c r="H13" s="5">
        <f t="shared" si="1"/>
        <v>0</v>
      </c>
      <c r="I13" s="11">
        <f t="shared" si="3"/>
        <v>0</v>
      </c>
    </row>
    <row r="14" spans="1:9" ht="15.75" thickBot="1" x14ac:dyDescent="0.3">
      <c r="A14" s="8">
        <v>9</v>
      </c>
      <c r="B14" s="10" t="s">
        <v>18</v>
      </c>
      <c r="C14" s="29">
        <v>0.04</v>
      </c>
      <c r="D14" s="25">
        <f t="shared" si="2"/>
        <v>1.5998080230372356E-5</v>
      </c>
      <c r="E14" s="26"/>
      <c r="F14" s="32"/>
      <c r="G14" s="6">
        <f t="shared" si="0"/>
        <v>0</v>
      </c>
      <c r="H14" s="5">
        <f t="shared" si="1"/>
        <v>0</v>
      </c>
      <c r="I14" s="11">
        <f t="shared" si="3"/>
        <v>0</v>
      </c>
    </row>
    <row r="15" spans="1:9" ht="15.75" thickBot="1" x14ac:dyDescent="0.3">
      <c r="A15" s="8">
        <v>10</v>
      </c>
      <c r="B15" s="10" t="s">
        <v>19</v>
      </c>
      <c r="C15" s="29">
        <v>0.02</v>
      </c>
      <c r="D15" s="25">
        <f t="shared" si="2"/>
        <v>7.9990401151861778E-6</v>
      </c>
      <c r="E15" s="26"/>
      <c r="F15" s="32"/>
      <c r="G15" s="6">
        <f t="shared" si="0"/>
        <v>0</v>
      </c>
      <c r="H15" s="5">
        <f t="shared" si="1"/>
        <v>0</v>
      </c>
      <c r="I15" s="11">
        <f t="shared" si="3"/>
        <v>0</v>
      </c>
    </row>
    <row r="16" spans="1:9" ht="48.75" thickBot="1" x14ac:dyDescent="0.3">
      <c r="A16" s="8">
        <v>11</v>
      </c>
      <c r="B16" s="10" t="s">
        <v>20</v>
      </c>
      <c r="C16" s="29">
        <v>0.01</v>
      </c>
      <c r="D16" s="25">
        <f t="shared" si="2"/>
        <v>3.9995200575930889E-6</v>
      </c>
      <c r="E16" s="26"/>
      <c r="F16" s="32"/>
      <c r="G16" s="6">
        <f t="shared" si="0"/>
        <v>0</v>
      </c>
      <c r="H16" s="5">
        <f t="shared" si="1"/>
        <v>0</v>
      </c>
      <c r="I16" s="11">
        <f t="shared" si="3"/>
        <v>0</v>
      </c>
    </row>
    <row r="17" spans="1:9" ht="28.5" customHeight="1" thickBot="1" x14ac:dyDescent="0.3">
      <c r="A17" s="7">
        <v>12</v>
      </c>
      <c r="B17" s="9" t="s">
        <v>31</v>
      </c>
      <c r="C17" s="29">
        <v>2.2000000000000002</v>
      </c>
      <c r="D17" s="25">
        <f t="shared" si="2"/>
        <v>8.7989441267047959E-4</v>
      </c>
      <c r="E17" s="26"/>
      <c r="F17" s="32"/>
      <c r="G17" s="6">
        <f t="shared" si="0"/>
        <v>0</v>
      </c>
      <c r="H17" s="5">
        <f t="shared" si="1"/>
        <v>0</v>
      </c>
      <c r="I17" s="11">
        <f t="shared" si="3"/>
        <v>0</v>
      </c>
    </row>
    <row r="18" spans="1:9" ht="25.5" customHeight="1" thickBot="1" x14ac:dyDescent="0.3">
      <c r="A18" s="7">
        <v>13</v>
      </c>
      <c r="B18" s="9" t="s">
        <v>21</v>
      </c>
      <c r="C18" s="29">
        <v>0.01</v>
      </c>
      <c r="D18" s="25">
        <f t="shared" si="2"/>
        <v>3.9995200575930889E-6</v>
      </c>
      <c r="E18" s="26"/>
      <c r="F18" s="32"/>
      <c r="G18" s="6">
        <f t="shared" si="0"/>
        <v>0</v>
      </c>
      <c r="H18" s="5">
        <f>G18*$C$21</f>
        <v>0</v>
      </c>
      <c r="I18" s="11">
        <f t="shared" si="3"/>
        <v>0</v>
      </c>
    </row>
    <row r="19" spans="1:9" ht="15.75" thickBot="1" x14ac:dyDescent="0.3">
      <c r="A19" s="7">
        <v>14</v>
      </c>
      <c r="B19" s="9" t="s">
        <v>22</v>
      </c>
      <c r="C19" s="29">
        <v>0.02</v>
      </c>
      <c r="D19" s="25">
        <f t="shared" si="2"/>
        <v>7.9990401151861778E-6</v>
      </c>
      <c r="E19" s="26"/>
      <c r="F19" s="33"/>
      <c r="G19" s="6">
        <f t="shared" si="0"/>
        <v>0</v>
      </c>
      <c r="H19" s="5">
        <f>G19*$C$21</f>
        <v>0</v>
      </c>
      <c r="I19" s="11">
        <f t="shared" si="3"/>
        <v>0</v>
      </c>
    </row>
    <row r="20" spans="1:9" ht="32.25" customHeight="1" thickBot="1" x14ac:dyDescent="0.3">
      <c r="A20" s="7">
        <v>15</v>
      </c>
      <c r="B20" s="18" t="s">
        <v>30</v>
      </c>
      <c r="C20" s="19">
        <f>SUM(C6:C19)</f>
        <v>2500.3000000000002</v>
      </c>
      <c r="D20" s="24">
        <f>SUM(D6:D17)</f>
        <v>0.99998800143982702</v>
      </c>
      <c r="E20" s="2"/>
      <c r="F20" s="2"/>
      <c r="G20" s="2"/>
      <c r="H20" s="2"/>
      <c r="I20" s="12">
        <f>SUM(I6:I19)</f>
        <v>0</v>
      </c>
    </row>
    <row r="21" spans="1:9" x14ac:dyDescent="0.25">
      <c r="B21" s="16" t="s">
        <v>10</v>
      </c>
      <c r="C21" s="17">
        <v>0.08</v>
      </c>
    </row>
    <row r="22" spans="1:9" ht="26.25" customHeight="1" x14ac:dyDescent="0.25">
      <c r="A22" s="13"/>
      <c r="B22" s="13"/>
      <c r="C22" s="13"/>
      <c r="D22" s="13"/>
      <c r="E22" s="13"/>
    </row>
    <row r="24" spans="1:9" x14ac:dyDescent="0.25">
      <c r="A24" s="13"/>
      <c r="B24" s="14"/>
      <c r="C24" s="13"/>
      <c r="D24" s="13"/>
      <c r="E24" s="15"/>
    </row>
    <row r="25" spans="1:9" x14ac:dyDescent="0.25">
      <c r="A25" s="13"/>
      <c r="B25" s="14"/>
      <c r="C25" s="13"/>
      <c r="D25" s="13"/>
      <c r="E25" s="15"/>
    </row>
    <row r="26" spans="1:9" x14ac:dyDescent="0.25">
      <c r="A26" s="13"/>
      <c r="B26" s="14"/>
      <c r="C26" s="13"/>
      <c r="D26" s="13"/>
      <c r="E26" s="15"/>
    </row>
    <row r="27" spans="1:9" x14ac:dyDescent="0.25">
      <c r="A27" s="13"/>
      <c r="B27" s="14"/>
      <c r="C27" s="13"/>
      <c r="D27" s="13"/>
      <c r="E27" s="15"/>
    </row>
    <row r="28" spans="1:9" x14ac:dyDescent="0.25">
      <c r="A28" s="13"/>
      <c r="B28" s="14"/>
      <c r="C28" s="13"/>
      <c r="D28" s="13"/>
      <c r="E28" s="15"/>
    </row>
    <row r="29" spans="1:9" x14ac:dyDescent="0.25">
      <c r="A29" s="13"/>
      <c r="B29" s="14"/>
      <c r="C29" s="13"/>
      <c r="D29" s="13"/>
      <c r="E29" s="15"/>
    </row>
    <row r="30" spans="1:9" x14ac:dyDescent="0.25">
      <c r="A30" s="13"/>
      <c r="B30" s="14"/>
      <c r="C30" s="13"/>
      <c r="D30" s="13"/>
      <c r="E30" s="15"/>
    </row>
    <row r="31" spans="1:9" x14ac:dyDescent="0.25">
      <c r="A31" s="13"/>
      <c r="B31" s="14"/>
      <c r="C31" s="13"/>
      <c r="D31" s="13"/>
      <c r="E31" s="15"/>
    </row>
    <row r="32" spans="1:9" x14ac:dyDescent="0.25">
      <c r="A32" s="13"/>
      <c r="B32" s="14"/>
      <c r="C32" s="13"/>
      <c r="D32" s="13"/>
      <c r="E32" s="15"/>
    </row>
    <row r="33" spans="1:5" x14ac:dyDescent="0.25">
      <c r="A33" s="13"/>
      <c r="B33" s="14"/>
      <c r="C33" s="13"/>
      <c r="D33" s="13"/>
      <c r="E33" s="15"/>
    </row>
    <row r="34" spans="1:5" x14ac:dyDescent="0.25">
      <c r="A34" s="13"/>
      <c r="B34" s="14"/>
      <c r="C34" s="13"/>
      <c r="D34" s="13"/>
      <c r="E34" s="15"/>
    </row>
    <row r="35" spans="1:5" x14ac:dyDescent="0.25">
      <c r="A35" s="13"/>
      <c r="B35" s="14"/>
      <c r="C35" s="13"/>
      <c r="D35" s="13"/>
      <c r="E35" s="15"/>
    </row>
    <row r="36" spans="1:5" x14ac:dyDescent="0.25">
      <c r="A36" s="13"/>
      <c r="B36" s="14"/>
      <c r="C36" s="13"/>
      <c r="D36" s="13"/>
      <c r="E36" s="15"/>
    </row>
    <row r="37" spans="1:5" ht="15" customHeight="1" x14ac:dyDescent="0.25">
      <c r="A37" s="13"/>
      <c r="B37" s="13"/>
      <c r="C37" s="13"/>
      <c r="D37" s="13"/>
      <c r="E37" s="13"/>
    </row>
    <row r="38" spans="1:5" x14ac:dyDescent="0.25">
      <c r="B38" s="13"/>
      <c r="C38" s="13"/>
      <c r="D38" s="13"/>
    </row>
    <row r="39" spans="1:5" x14ac:dyDescent="0.25">
      <c r="B39" s="13"/>
      <c r="C39" s="13"/>
      <c r="D39" s="13"/>
    </row>
    <row r="40" spans="1:5" x14ac:dyDescent="0.25">
      <c r="B40" s="13"/>
      <c r="C40" s="13"/>
      <c r="D40" s="13"/>
    </row>
    <row r="41" spans="1:5" x14ac:dyDescent="0.25">
      <c r="B41" s="13"/>
      <c r="C41" s="13"/>
      <c r="D41" s="13"/>
    </row>
    <row r="42" spans="1:5" x14ac:dyDescent="0.25">
      <c r="B42" s="13"/>
      <c r="C42" s="13"/>
      <c r="D42" s="13"/>
    </row>
    <row r="43" spans="1:5" x14ac:dyDescent="0.25">
      <c r="B43" s="13"/>
      <c r="C43" s="13"/>
      <c r="D43" s="13"/>
    </row>
  </sheetData>
  <sheetProtection algorithmName="SHA-512" hashValue="nwNeH6Top7MwYSS3ZIlPK/L2D3rvd7lyTtHx5Dl/H5925PTqZxjbqlIkmtztGoJXUcar+iCllGePc7oU5tzHZQ==" saltValue="6ezun7kCl4JYxsmYLRj8Vw==" spinCount="100000" sheet="1" objects="1" scenarios="1"/>
  <mergeCells count="9">
    <mergeCell ref="A1:I1"/>
    <mergeCell ref="F6:F19"/>
    <mergeCell ref="E2:E3"/>
    <mergeCell ref="F2:F3"/>
    <mergeCell ref="G2:I2"/>
    <mergeCell ref="A2:A3"/>
    <mergeCell ref="B2:B3"/>
    <mergeCell ref="C2:C3"/>
    <mergeCell ref="D2:D3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fitToWidth="0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Prive</dc:creator>
  <cp:lastModifiedBy>Krzysztof Prive</cp:lastModifiedBy>
  <cp:lastPrinted>2019-10-03T10:34:07Z</cp:lastPrinted>
  <dcterms:created xsi:type="dcterms:W3CDTF">2019-09-24T20:48:21Z</dcterms:created>
  <dcterms:modified xsi:type="dcterms:W3CDTF">2019-11-19T11:49:54Z</dcterms:modified>
</cp:coreProperties>
</file>